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B\Homework for you\Junk\Econ\"/>
    </mc:Choice>
  </mc:AlternateContent>
  <bookViews>
    <workbookView xWindow="0" yWindow="0" windowWidth="20490" windowHeight="7755" firstSheet="2" activeTab="1"/>
  </bookViews>
  <sheets>
    <sheet name="March Income statement" sheetId="1" r:id="rId1"/>
    <sheet name="Contribution Margin Income" sheetId="2" r:id="rId2"/>
    <sheet name="April Income statement" sheetId="3" r:id="rId3"/>
    <sheet name="Break even analysis" sheetId="4" r:id="rId4"/>
    <sheet name="Direct material up by 5%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F7" i="5"/>
  <c r="E7" i="5"/>
  <c r="E10" i="5" s="1"/>
  <c r="D7" i="5"/>
  <c r="D10" i="5" s="1"/>
  <c r="D11" i="4"/>
  <c r="E11" i="4"/>
  <c r="C11" i="4"/>
  <c r="D8" i="4"/>
  <c r="E8" i="4"/>
  <c r="C8" i="4"/>
  <c r="G6" i="3"/>
  <c r="G7" i="3"/>
  <c r="G15" i="3"/>
  <c r="G16" i="3"/>
  <c r="G17" i="3"/>
  <c r="G18" i="3"/>
  <c r="G5" i="3"/>
  <c r="E10" i="3"/>
  <c r="E11" i="3"/>
  <c r="E12" i="3"/>
  <c r="E13" i="3"/>
  <c r="E14" i="3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</calcChain>
</file>

<file path=xl/sharedStrings.xml><?xml version="1.0" encoding="utf-8"?>
<sst xmlns="http://schemas.openxmlformats.org/spreadsheetml/2006/main" count="65" uniqueCount="39">
  <si>
    <t>Direct Labor Expenses</t>
  </si>
  <si>
    <t>Manufacturing Overhead</t>
  </si>
  <si>
    <t xml:space="preserve">Sales </t>
  </si>
  <si>
    <t>Machine-Related Expenses</t>
  </si>
  <si>
    <t>Setup Labor</t>
  </si>
  <si>
    <t>Receiving and production control</t>
  </si>
  <si>
    <t>Engineering</t>
  </si>
  <si>
    <t>Packing and Shipping</t>
  </si>
  <si>
    <t>Total Manufacturing Overhead</t>
  </si>
  <si>
    <t>Gross Margin</t>
  </si>
  <si>
    <t>General, Selling &amp; Admin. Expense</t>
  </si>
  <si>
    <t>Operating Income (Pre-tax)</t>
  </si>
  <si>
    <t>INCOM Income Statement as of March 2016</t>
  </si>
  <si>
    <t>Machine-related express</t>
  </si>
  <si>
    <t xml:space="preserve">Setup labor </t>
  </si>
  <si>
    <t xml:space="preserve">Packaging and Shipping </t>
  </si>
  <si>
    <t>General, Selling, and Admin Expense</t>
  </si>
  <si>
    <t>20 % fixed,  80% Variable</t>
  </si>
  <si>
    <t>100% fixed</t>
  </si>
  <si>
    <t>50% fixed, 50% fixed</t>
  </si>
  <si>
    <t>10% fixed, 90% variable</t>
  </si>
  <si>
    <t>90% fixed, 10% variable</t>
  </si>
  <si>
    <t>Expenses</t>
  </si>
  <si>
    <t>Fixed</t>
  </si>
  <si>
    <t>Variable</t>
  </si>
  <si>
    <t>Total Value</t>
  </si>
  <si>
    <t>Share</t>
  </si>
  <si>
    <t>Item</t>
  </si>
  <si>
    <t>March</t>
  </si>
  <si>
    <t>April</t>
  </si>
  <si>
    <t>INCOM Income Statement as of April 2016</t>
  </si>
  <si>
    <t>Valves</t>
  </si>
  <si>
    <t>Pumps</t>
  </si>
  <si>
    <t>Flow Controllers</t>
  </si>
  <si>
    <t>Selling Price</t>
  </si>
  <si>
    <t>Standard Cost of Goods</t>
  </si>
  <si>
    <t>Total Cost of Goods</t>
  </si>
  <si>
    <t>Break Even Analysis</t>
  </si>
  <si>
    <t>Rounded off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</si>
</sst>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4" xfId="0" applyBorder="1"/>
    <xf numFmtId="44" fontId="0" fillId="0" borderId="4" xfId="1" applyFont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9" fontId="0" fillId="0" borderId="7" xfId="2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  <xf numFmtId="9" fontId="0" fillId="0" borderId="9" xfId="2" applyFont="1" applyBorder="1"/>
    <xf numFmtId="9" fontId="0" fillId="0" borderId="12" xfId="2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44" fontId="0" fillId="0" borderId="9" xfId="1" applyFont="1" applyBorder="1"/>
    <xf numFmtId="44" fontId="0" fillId="0" borderId="12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17" xfId="0" applyFont="1" applyBorder="1" applyAlignment="1">
      <alignment horizontal="center"/>
    </xf>
    <xf numFmtId="44" fontId="0" fillId="0" borderId="16" xfId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>
      <selection activeCell="B2" sqref="B2:F16"/>
    </sheetView>
  </sheetViews>
  <sheetFormatPr defaultRowHeight="15" x14ac:dyDescent="0.25"/>
  <cols>
    <col min="2" max="2" width="36.75" customWidth="1"/>
    <col min="3" max="3" width="31.875" customWidth="1"/>
    <col min="4" max="4" width="12.625" bestFit="1" customWidth="1"/>
    <col min="5" max="5" width="14.25" bestFit="1" customWidth="1"/>
    <col min="8" max="10" width="9.125" customWidth="1"/>
  </cols>
  <sheetData>
    <row r="1" spans="2:6" ht="15.75" thickBot="1" x14ac:dyDescent="0.3"/>
    <row r="2" spans="2:6" ht="15.75" thickBot="1" x14ac:dyDescent="0.3">
      <c r="B2" s="27" t="s">
        <v>12</v>
      </c>
      <c r="C2" s="28"/>
      <c r="D2" s="28"/>
      <c r="E2" s="28"/>
      <c r="F2" s="29"/>
    </row>
    <row r="3" spans="2:6" x14ac:dyDescent="0.25">
      <c r="B3" s="3" t="s">
        <v>2</v>
      </c>
      <c r="C3" s="4"/>
      <c r="D3" s="4"/>
      <c r="E3" s="5">
        <v>2152500</v>
      </c>
      <c r="F3" s="6">
        <v>1</v>
      </c>
    </row>
    <row r="4" spans="2:6" x14ac:dyDescent="0.25">
      <c r="B4" s="7" t="s">
        <v>0</v>
      </c>
      <c r="C4" s="1"/>
      <c r="D4" s="1"/>
      <c r="E4" s="2">
        <v>271250</v>
      </c>
      <c r="F4" s="8"/>
    </row>
    <row r="5" spans="2:6" ht="15" customHeight="1" x14ac:dyDescent="0.25">
      <c r="B5" s="7" t="s">
        <v>1</v>
      </c>
      <c r="C5" s="1"/>
      <c r="D5" s="1"/>
      <c r="E5" s="2">
        <v>458000</v>
      </c>
      <c r="F5" s="8"/>
    </row>
    <row r="6" spans="2:6" ht="15.75" customHeight="1" x14ac:dyDescent="0.25">
      <c r="B6" s="7"/>
      <c r="C6" s="1"/>
      <c r="D6" s="1"/>
      <c r="E6" s="2"/>
      <c r="F6" s="8"/>
    </row>
    <row r="7" spans="2:6" x14ac:dyDescent="0.25">
      <c r="B7" s="7"/>
      <c r="C7" s="16" t="s">
        <v>22</v>
      </c>
      <c r="D7" s="1"/>
      <c r="E7" s="1"/>
      <c r="F7" s="8"/>
    </row>
    <row r="8" spans="2:6" ht="15" customHeight="1" x14ac:dyDescent="0.25">
      <c r="B8" s="7"/>
      <c r="C8" s="1" t="s">
        <v>3</v>
      </c>
      <c r="D8" s="2">
        <v>336000</v>
      </c>
      <c r="E8" s="1"/>
      <c r="F8" s="8"/>
    </row>
    <row r="9" spans="2:6" ht="23.25" customHeight="1" x14ac:dyDescent="0.25">
      <c r="B9" s="7"/>
      <c r="C9" s="1" t="s">
        <v>4</v>
      </c>
      <c r="D9" s="2">
        <v>40000</v>
      </c>
      <c r="E9" s="1"/>
      <c r="F9" s="8"/>
    </row>
    <row r="10" spans="2:6" x14ac:dyDescent="0.25">
      <c r="B10" s="7"/>
      <c r="C10" s="1" t="s">
        <v>5</v>
      </c>
      <c r="D10" s="2">
        <v>180000</v>
      </c>
      <c r="E10" s="1"/>
      <c r="F10" s="8"/>
    </row>
    <row r="11" spans="2:6" x14ac:dyDescent="0.25">
      <c r="B11" s="7"/>
      <c r="C11" s="1" t="s">
        <v>6</v>
      </c>
      <c r="D11" s="2">
        <v>100000</v>
      </c>
      <c r="E11" s="1"/>
      <c r="F11" s="8"/>
    </row>
    <row r="12" spans="2:6" x14ac:dyDescent="0.25">
      <c r="B12" s="7"/>
      <c r="C12" s="1" t="s">
        <v>7</v>
      </c>
      <c r="D12" s="2">
        <v>150000</v>
      </c>
      <c r="E12" s="1"/>
      <c r="F12" s="8"/>
    </row>
    <row r="13" spans="2:6" x14ac:dyDescent="0.25">
      <c r="B13" s="7" t="s">
        <v>8</v>
      </c>
      <c r="C13" s="1"/>
      <c r="D13" s="1"/>
      <c r="E13" s="2">
        <v>806000</v>
      </c>
      <c r="F13" s="13">
        <v>0.28999999999999998</v>
      </c>
    </row>
    <row r="14" spans="2:6" x14ac:dyDescent="0.25">
      <c r="B14" s="7" t="s">
        <v>9</v>
      </c>
      <c r="C14" s="1"/>
      <c r="D14" s="1"/>
      <c r="E14" s="2">
        <v>617250</v>
      </c>
      <c r="F14" s="8"/>
    </row>
    <row r="15" spans="2:6" ht="22.5" customHeight="1" x14ac:dyDescent="0.25">
      <c r="B15" s="7" t="s">
        <v>10</v>
      </c>
      <c r="C15" s="1"/>
      <c r="D15" s="1"/>
      <c r="E15" s="2">
        <v>559650</v>
      </c>
      <c r="F15" s="8"/>
    </row>
    <row r="16" spans="2:6" ht="23.25" customHeight="1" thickBot="1" x14ac:dyDescent="0.3">
      <c r="B16" s="9" t="s">
        <v>11</v>
      </c>
      <c r="C16" s="10"/>
      <c r="D16" s="10"/>
      <c r="E16" s="11">
        <v>57600</v>
      </c>
      <c r="F16" s="14">
        <v>0.03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tabSelected="1" workbookViewId="0">
      <selection activeCell="C14" sqref="C14"/>
    </sheetView>
  </sheetViews>
  <sheetFormatPr defaultRowHeight="15" x14ac:dyDescent="0.25"/>
  <cols>
    <col min="2" max="2" width="36.75" customWidth="1"/>
    <col min="3" max="4" width="24.625" customWidth="1"/>
    <col min="5" max="5" width="12.625" bestFit="1" customWidth="1"/>
    <col min="6" max="6" width="12.75" bestFit="1" customWidth="1"/>
  </cols>
  <sheetData>
    <row r="1" spans="2:6" ht="15.75" thickBot="1" x14ac:dyDescent="0.3"/>
    <row r="2" spans="2:6" x14ac:dyDescent="0.25">
      <c r="B2" s="22" t="s">
        <v>27</v>
      </c>
      <c r="C2" s="20" t="s">
        <v>26</v>
      </c>
      <c r="D2" s="19" t="s">
        <v>25</v>
      </c>
      <c r="E2" s="20" t="s">
        <v>23</v>
      </c>
      <c r="F2" s="21" t="s">
        <v>24</v>
      </c>
    </row>
    <row r="3" spans="2:6" x14ac:dyDescent="0.25">
      <c r="B3" s="7" t="s">
        <v>13</v>
      </c>
      <c r="C3" s="1" t="s">
        <v>17</v>
      </c>
      <c r="D3" s="2">
        <v>336000</v>
      </c>
      <c r="E3" s="2">
        <f>(0.2 *D3)</f>
        <v>67200</v>
      </c>
      <c r="F3" s="17">
        <f>D3-E3</f>
        <v>268800</v>
      </c>
    </row>
    <row r="4" spans="2:6" x14ac:dyDescent="0.25">
      <c r="B4" s="7" t="s">
        <v>14</v>
      </c>
      <c r="C4" s="1" t="s">
        <v>18</v>
      </c>
      <c r="D4" s="2">
        <v>40000</v>
      </c>
      <c r="E4" s="2">
        <f>(1 *D4)</f>
        <v>40000</v>
      </c>
      <c r="F4" s="17">
        <f t="shared" ref="F4:F8" si="0">D4-E4</f>
        <v>0</v>
      </c>
    </row>
    <row r="5" spans="2:6" x14ac:dyDescent="0.25">
      <c r="B5" s="7" t="s">
        <v>5</v>
      </c>
      <c r="C5" s="1" t="s">
        <v>20</v>
      </c>
      <c r="D5" s="2">
        <v>180000</v>
      </c>
      <c r="E5" s="2">
        <f>(0.1 *D5)</f>
        <v>18000</v>
      </c>
      <c r="F5" s="17">
        <f t="shared" si="0"/>
        <v>162000</v>
      </c>
    </row>
    <row r="6" spans="2:6" x14ac:dyDescent="0.25">
      <c r="B6" s="7" t="s">
        <v>6</v>
      </c>
      <c r="C6" s="1" t="s">
        <v>18</v>
      </c>
      <c r="D6" s="2">
        <v>100000</v>
      </c>
      <c r="E6" s="2">
        <f>(1 *D6)</f>
        <v>100000</v>
      </c>
      <c r="F6" s="17">
        <f t="shared" si="0"/>
        <v>0</v>
      </c>
    </row>
    <row r="7" spans="2:6" x14ac:dyDescent="0.25">
      <c r="B7" s="7" t="s">
        <v>15</v>
      </c>
      <c r="C7" s="1" t="s">
        <v>19</v>
      </c>
      <c r="D7" s="2">
        <v>150000</v>
      </c>
      <c r="E7" s="2">
        <f>(0.5 *D7)</f>
        <v>75000</v>
      </c>
      <c r="F7" s="17">
        <f t="shared" si="0"/>
        <v>75000</v>
      </c>
    </row>
    <row r="8" spans="2:6" ht="15.75" thickBot="1" x14ac:dyDescent="0.3">
      <c r="B8" s="9" t="s">
        <v>16</v>
      </c>
      <c r="C8" s="10" t="s">
        <v>21</v>
      </c>
      <c r="D8" s="11">
        <v>559650</v>
      </c>
      <c r="E8" s="11">
        <f>(0.9 *D8)</f>
        <v>503685</v>
      </c>
      <c r="F8" s="18">
        <f t="shared" si="0"/>
        <v>55965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workbookViewId="0">
      <selection activeCell="B3" sqref="B3:H18"/>
    </sheetView>
  </sheetViews>
  <sheetFormatPr defaultRowHeight="15" x14ac:dyDescent="0.25"/>
  <cols>
    <col min="3" max="3" width="28.375" customWidth="1"/>
    <col min="4" max="5" width="19.75" customWidth="1"/>
    <col min="6" max="7" width="23.125" customWidth="1"/>
  </cols>
  <sheetData>
    <row r="2" spans="2:8" ht="15.75" thickBot="1" x14ac:dyDescent="0.3"/>
    <row r="3" spans="2:8" ht="15.75" thickBot="1" x14ac:dyDescent="0.3">
      <c r="B3" s="27" t="s">
        <v>30</v>
      </c>
      <c r="C3" s="28"/>
      <c r="D3" s="28"/>
      <c r="E3" s="28"/>
      <c r="F3" s="28"/>
      <c r="G3" s="28"/>
      <c r="H3" s="29"/>
    </row>
    <row r="4" spans="2:8" ht="15.75" thickBot="1" x14ac:dyDescent="0.3">
      <c r="B4" s="24"/>
      <c r="C4" s="25"/>
      <c r="D4" s="25" t="s">
        <v>28</v>
      </c>
      <c r="E4" s="25" t="s">
        <v>29</v>
      </c>
      <c r="F4" s="25" t="s">
        <v>28</v>
      </c>
      <c r="G4" s="25" t="s">
        <v>29</v>
      </c>
      <c r="H4" s="26"/>
    </row>
    <row r="5" spans="2:8" ht="15.75" thickBot="1" x14ac:dyDescent="0.3">
      <c r="B5" s="3" t="s">
        <v>2</v>
      </c>
      <c r="C5" s="4"/>
      <c r="D5" s="4"/>
      <c r="E5" s="4"/>
      <c r="F5" s="5">
        <v>2152500</v>
      </c>
      <c r="G5" s="23">
        <f>(F5*119)/120</f>
        <v>2134562.5</v>
      </c>
      <c r="H5" s="6">
        <v>1</v>
      </c>
    </row>
    <row r="6" spans="2:8" ht="15.75" thickBot="1" x14ac:dyDescent="0.3">
      <c r="B6" s="7" t="s">
        <v>0</v>
      </c>
      <c r="C6" s="1"/>
      <c r="D6" s="1"/>
      <c r="E6" s="1"/>
      <c r="F6" s="2">
        <v>271250</v>
      </c>
      <c r="G6" s="23">
        <f t="shared" ref="G6:G18" si="0">(F6*119)/120</f>
        <v>268989.58333333331</v>
      </c>
      <c r="H6" s="8"/>
    </row>
    <row r="7" spans="2:8" ht="15.75" thickBot="1" x14ac:dyDescent="0.3">
      <c r="B7" s="7" t="s">
        <v>1</v>
      </c>
      <c r="C7" s="1"/>
      <c r="D7" s="1"/>
      <c r="E7" s="1"/>
      <c r="F7" s="2">
        <v>458000</v>
      </c>
      <c r="G7" s="23">
        <f t="shared" si="0"/>
        <v>454183.33333333331</v>
      </c>
      <c r="H7" s="8"/>
    </row>
    <row r="8" spans="2:8" ht="15.75" thickBot="1" x14ac:dyDescent="0.3">
      <c r="B8" s="7"/>
      <c r="C8" s="1"/>
      <c r="D8" s="1"/>
      <c r="E8" s="1"/>
      <c r="F8" s="2"/>
      <c r="G8" s="23"/>
      <c r="H8" s="8"/>
    </row>
    <row r="9" spans="2:8" ht="15.75" thickBot="1" x14ac:dyDescent="0.3">
      <c r="B9" s="7"/>
      <c r="C9" s="16" t="s">
        <v>22</v>
      </c>
      <c r="D9" s="1"/>
      <c r="E9" s="1"/>
      <c r="F9" s="1"/>
      <c r="G9" s="23"/>
      <c r="H9" s="8"/>
    </row>
    <row r="10" spans="2:8" ht="15.75" thickBot="1" x14ac:dyDescent="0.3">
      <c r="B10" s="7"/>
      <c r="C10" s="1" t="s">
        <v>3</v>
      </c>
      <c r="D10" s="2">
        <v>336000</v>
      </c>
      <c r="E10" s="2">
        <f>(D10*119)/120</f>
        <v>333200</v>
      </c>
      <c r="F10" s="1"/>
      <c r="G10" s="23"/>
      <c r="H10" s="8"/>
    </row>
    <row r="11" spans="2:8" ht="15.75" thickBot="1" x14ac:dyDescent="0.3">
      <c r="B11" s="7"/>
      <c r="C11" s="1" t="s">
        <v>4</v>
      </c>
      <c r="D11" s="2">
        <v>40000</v>
      </c>
      <c r="E11" s="2">
        <f t="shared" ref="E11:E14" si="1">(D11*119)/120</f>
        <v>39666.666666666664</v>
      </c>
      <c r="F11" s="1"/>
      <c r="G11" s="23"/>
      <c r="H11" s="8"/>
    </row>
    <row r="12" spans="2:8" ht="15.75" thickBot="1" x14ac:dyDescent="0.3">
      <c r="B12" s="7"/>
      <c r="C12" s="1" t="s">
        <v>5</v>
      </c>
      <c r="D12" s="2">
        <v>180000</v>
      </c>
      <c r="E12" s="2">
        <f t="shared" si="1"/>
        <v>178500</v>
      </c>
      <c r="F12" s="1"/>
      <c r="G12" s="23"/>
      <c r="H12" s="8"/>
    </row>
    <row r="13" spans="2:8" ht="15.75" thickBot="1" x14ac:dyDescent="0.3">
      <c r="B13" s="7"/>
      <c r="C13" s="1" t="s">
        <v>6</v>
      </c>
      <c r="D13" s="2">
        <v>100000</v>
      </c>
      <c r="E13" s="2">
        <f t="shared" si="1"/>
        <v>99166.666666666672</v>
      </c>
      <c r="F13" s="1"/>
      <c r="G13" s="23"/>
      <c r="H13" s="8"/>
    </row>
    <row r="14" spans="2:8" ht="15.75" thickBot="1" x14ac:dyDescent="0.3">
      <c r="B14" s="7"/>
      <c r="C14" s="1" t="s">
        <v>7</v>
      </c>
      <c r="D14" s="2">
        <v>150000</v>
      </c>
      <c r="E14" s="2">
        <f t="shared" si="1"/>
        <v>148750</v>
      </c>
      <c r="F14" s="1"/>
      <c r="G14" s="23"/>
      <c r="H14" s="8"/>
    </row>
    <row r="15" spans="2:8" ht="15.75" thickBot="1" x14ac:dyDescent="0.3">
      <c r="B15" s="7" t="s">
        <v>8</v>
      </c>
      <c r="C15" s="1"/>
      <c r="D15" s="1"/>
      <c r="E15" s="1"/>
      <c r="F15" s="2">
        <v>806000</v>
      </c>
      <c r="G15" s="23">
        <f t="shared" si="0"/>
        <v>799283.33333333337</v>
      </c>
      <c r="H15" s="13">
        <v>0.28999999999999998</v>
      </c>
    </row>
    <row r="16" spans="2:8" ht="15.75" thickBot="1" x14ac:dyDescent="0.3">
      <c r="B16" s="7" t="s">
        <v>9</v>
      </c>
      <c r="C16" s="1"/>
      <c r="D16" s="1"/>
      <c r="E16" s="1"/>
      <c r="F16" s="2">
        <v>617250</v>
      </c>
      <c r="G16" s="23">
        <f t="shared" si="0"/>
        <v>612106.25</v>
      </c>
      <c r="H16" s="8"/>
    </row>
    <row r="17" spans="2:8" ht="15.75" thickBot="1" x14ac:dyDescent="0.3">
      <c r="B17" s="7" t="s">
        <v>10</v>
      </c>
      <c r="C17" s="1"/>
      <c r="D17" s="1"/>
      <c r="E17" s="1"/>
      <c r="F17" s="2">
        <v>559650</v>
      </c>
      <c r="G17" s="23">
        <f t="shared" si="0"/>
        <v>554986.25</v>
      </c>
      <c r="H17" s="8"/>
    </row>
    <row r="18" spans="2:8" ht="15.75" thickBot="1" x14ac:dyDescent="0.3">
      <c r="B18" s="9" t="s">
        <v>11</v>
      </c>
      <c r="C18" s="10"/>
      <c r="D18" s="10"/>
      <c r="E18" s="10"/>
      <c r="F18" s="11">
        <v>57600</v>
      </c>
      <c r="G18" s="23">
        <f t="shared" si="0"/>
        <v>57120</v>
      </c>
      <c r="H18" s="14">
        <v>0.03</v>
      </c>
    </row>
  </sheetData>
  <mergeCells count="1"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workbookViewId="0">
      <selection activeCell="B5" sqref="B5:E12"/>
    </sheetView>
  </sheetViews>
  <sheetFormatPr defaultRowHeight="15" x14ac:dyDescent="0.25"/>
  <cols>
    <col min="2" max="2" width="22" customWidth="1"/>
    <col min="3" max="3" width="12.625" bestFit="1" customWidth="1"/>
    <col min="4" max="4" width="14.875" customWidth="1"/>
    <col min="5" max="5" width="15.625" customWidth="1"/>
  </cols>
  <sheetData>
    <row r="4" spans="2:5" ht="15.75" thickBot="1" x14ac:dyDescent="0.3"/>
    <row r="5" spans="2:5" x14ac:dyDescent="0.25">
      <c r="B5" s="3"/>
      <c r="C5" s="4" t="s">
        <v>31</v>
      </c>
      <c r="D5" s="4" t="s">
        <v>32</v>
      </c>
      <c r="E5" s="15" t="s">
        <v>33</v>
      </c>
    </row>
    <row r="6" spans="2:5" x14ac:dyDescent="0.25">
      <c r="B6" s="7"/>
      <c r="C6" s="1">
        <v>7500</v>
      </c>
      <c r="D6" s="1">
        <v>12500</v>
      </c>
      <c r="E6" s="8">
        <v>4000</v>
      </c>
    </row>
    <row r="7" spans="2:5" x14ac:dyDescent="0.25">
      <c r="B7" s="7" t="s">
        <v>35</v>
      </c>
      <c r="C7" s="2">
        <v>56</v>
      </c>
      <c r="D7" s="2">
        <v>70</v>
      </c>
      <c r="E7" s="17">
        <v>62</v>
      </c>
    </row>
    <row r="8" spans="2:5" x14ac:dyDescent="0.25">
      <c r="B8" s="7" t="s">
        <v>36</v>
      </c>
      <c r="C8" s="2">
        <f>PRODUCT(C6,C7)</f>
        <v>420000</v>
      </c>
      <c r="D8" s="2">
        <f t="shared" ref="D8:E8" si="0">PRODUCT(D6,D7)</f>
        <v>875000</v>
      </c>
      <c r="E8" s="17">
        <f t="shared" si="0"/>
        <v>248000</v>
      </c>
    </row>
    <row r="9" spans="2:5" x14ac:dyDescent="0.25">
      <c r="B9" s="7" t="s">
        <v>34</v>
      </c>
      <c r="C9" s="2">
        <v>86</v>
      </c>
      <c r="D9" s="2">
        <v>87</v>
      </c>
      <c r="E9" s="17">
        <v>105</v>
      </c>
    </row>
    <row r="10" spans="2:5" x14ac:dyDescent="0.25">
      <c r="B10" s="7"/>
      <c r="C10" s="1"/>
      <c r="D10" s="1"/>
      <c r="E10" s="8"/>
    </row>
    <row r="11" spans="2:5" x14ac:dyDescent="0.25">
      <c r="B11" s="7" t="s">
        <v>37</v>
      </c>
      <c r="C11" s="1">
        <f>C8/C9</f>
        <v>4883.7209302325582</v>
      </c>
      <c r="D11" s="1">
        <f t="shared" ref="D11:E11" si="1">D8/D9</f>
        <v>10057.471264367816</v>
      </c>
      <c r="E11" s="8">
        <f t="shared" si="1"/>
        <v>2361.9047619047619</v>
      </c>
    </row>
    <row r="12" spans="2:5" ht="15.75" thickBot="1" x14ac:dyDescent="0.3">
      <c r="B12" s="9" t="s">
        <v>38</v>
      </c>
      <c r="C12" s="10">
        <v>4884</v>
      </c>
      <c r="D12" s="10">
        <v>10058</v>
      </c>
      <c r="E12" s="12">
        <v>2362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1"/>
  <sheetViews>
    <sheetView workbookViewId="0">
      <selection activeCell="I5" sqref="I5"/>
    </sheetView>
  </sheetViews>
  <sheetFormatPr defaultRowHeight="15" x14ac:dyDescent="0.25"/>
  <cols>
    <col min="4" max="4" width="13.25" customWidth="1"/>
    <col min="5" max="5" width="14.75" customWidth="1"/>
    <col min="6" max="6" width="17" customWidth="1"/>
  </cols>
  <sheetData>
    <row r="3" spans="3:6" ht="15.75" thickBot="1" x14ac:dyDescent="0.3"/>
    <row r="4" spans="3:6" x14ac:dyDescent="0.25">
      <c r="C4" s="3"/>
      <c r="D4" s="4" t="s">
        <v>31</v>
      </c>
      <c r="E4" s="4" t="s">
        <v>32</v>
      </c>
      <c r="F4" s="15" t="s">
        <v>33</v>
      </c>
    </row>
    <row r="5" spans="3:6" x14ac:dyDescent="0.25">
      <c r="C5" s="7"/>
      <c r="D5" s="1">
        <v>7500</v>
      </c>
      <c r="E5" s="1">
        <v>12500</v>
      </c>
      <c r="F5" s="8">
        <v>4000</v>
      </c>
    </row>
    <row r="6" spans="3:6" x14ac:dyDescent="0.25">
      <c r="C6" s="7" t="s">
        <v>35</v>
      </c>
      <c r="D6" s="2">
        <v>56</v>
      </c>
      <c r="E6" s="2">
        <v>70</v>
      </c>
      <c r="F6" s="17">
        <v>62</v>
      </c>
    </row>
    <row r="7" spans="3:6" x14ac:dyDescent="0.25">
      <c r="C7" s="7" t="s">
        <v>36</v>
      </c>
      <c r="D7" s="2">
        <f>PRODUCT(D5,D6)</f>
        <v>420000</v>
      </c>
      <c r="E7" s="2">
        <f t="shared" ref="E7:F7" si="0">PRODUCT(E5,E6)</f>
        <v>875000</v>
      </c>
      <c r="F7" s="17">
        <f t="shared" si="0"/>
        <v>248000</v>
      </c>
    </row>
    <row r="8" spans="3:6" x14ac:dyDescent="0.25">
      <c r="C8" s="7" t="s">
        <v>34</v>
      </c>
      <c r="D8" s="2">
        <v>86</v>
      </c>
      <c r="E8" s="2">
        <v>87</v>
      </c>
      <c r="F8" s="17">
        <v>105</v>
      </c>
    </row>
    <row r="9" spans="3:6" x14ac:dyDescent="0.25">
      <c r="C9" s="7"/>
      <c r="D9" s="1"/>
      <c r="E9" s="1"/>
      <c r="F9" s="8"/>
    </row>
    <row r="10" spans="3:6" x14ac:dyDescent="0.25">
      <c r="C10" s="7" t="s">
        <v>37</v>
      </c>
      <c r="D10" s="1">
        <f>D7/D8</f>
        <v>4883.7209302325582</v>
      </c>
      <c r="E10" s="1">
        <f t="shared" ref="E10:F10" si="1">E7/E8</f>
        <v>10057.471264367816</v>
      </c>
      <c r="F10" s="8">
        <f t="shared" si="1"/>
        <v>2361.9047619047619</v>
      </c>
    </row>
    <row r="11" spans="3:6" ht="15.75" thickBot="1" x14ac:dyDescent="0.3">
      <c r="C11" s="9" t="s">
        <v>38</v>
      </c>
      <c r="D11" s="10">
        <v>4884</v>
      </c>
      <c r="E11" s="10">
        <v>10058</v>
      </c>
      <c r="F11" s="12">
        <v>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March Income statement</vt:lpstr>
      <vt:lpstr>Contribution Margin Income</vt:lpstr>
      <vt:lpstr>April Income statement</vt:lpstr>
      <vt:lpstr>Break even analysis</vt:lpstr>
      <vt:lpstr>Direct material up by 5%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omutere</dc:creator>
  <cp:lastModifiedBy>Windows User</cp:lastModifiedBy>
  <dcterms:created xsi:type="dcterms:W3CDTF">2018-01-05T18:09:19Z</dcterms:created>
  <dcterms:modified xsi:type="dcterms:W3CDTF">2018-01-06T12:51:43Z</dcterms:modified>
</cp:coreProperties>
</file>